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3"/>
  </bookViews>
  <sheets>
    <sheet name="BS" sheetId="1" r:id="rId1"/>
    <sheet name="IS" sheetId="2" r:id="rId2"/>
    <sheet name="SE" sheetId="3" r:id="rId3"/>
    <sheet name="CashFlow" sheetId="4" r:id="rId4"/>
    <sheet name="Sheet1" sheetId="5" r:id="rId5"/>
  </sheets>
  <definedNames>
    <definedName name="_xlnm.Print_Area" localSheetId="0">'BS'!$A$1:$I$54</definedName>
    <definedName name="_xlnm.Print_Area" localSheetId="3">'CashFlow'!$A$1:$H$60</definedName>
    <definedName name="_xlnm.Print_Area" localSheetId="1">'IS'!$A$1:$I$54</definedName>
    <definedName name="_xlnm.Print_Area" localSheetId="2">'SE'!$A$1:$J$55</definedName>
  </definedNames>
  <calcPr fullCalcOnLoad="1"/>
</workbook>
</file>

<file path=xl/sharedStrings.xml><?xml version="1.0" encoding="utf-8"?>
<sst xmlns="http://schemas.openxmlformats.org/spreadsheetml/2006/main" count="167" uniqueCount="129">
  <si>
    <t>NIKKO ELECTRONICS BHD. (174076-U)</t>
  </si>
  <si>
    <t>Property, plant and equipment</t>
  </si>
  <si>
    <t>CURRENT ASSETS</t>
  </si>
  <si>
    <t>Inventories</t>
  </si>
  <si>
    <t>Receivables, deposits and prepayments</t>
  </si>
  <si>
    <t>Deposits, bank and cash balances</t>
  </si>
  <si>
    <t>Deferred taxation</t>
  </si>
  <si>
    <t>CAPITAL AND RESERVES</t>
  </si>
  <si>
    <t>Share capital</t>
  </si>
  <si>
    <t>Share premium</t>
  </si>
  <si>
    <t>Revaluation reserve</t>
  </si>
  <si>
    <t>Retained profits</t>
  </si>
  <si>
    <t>Treasury shares, at cost</t>
  </si>
  <si>
    <t>Shareholders' equity</t>
  </si>
  <si>
    <t>As at</t>
  </si>
  <si>
    <t>RM ' 000</t>
  </si>
  <si>
    <t>Net tangible assets per share (RM)</t>
  </si>
  <si>
    <t>UNAUDITED</t>
  </si>
  <si>
    <t>Trade and other payables</t>
  </si>
  <si>
    <t>31/3/2005</t>
  </si>
  <si>
    <t>Bank borrowings</t>
  </si>
  <si>
    <t>Company</t>
  </si>
  <si>
    <t>Group</t>
  </si>
  <si>
    <t>Exchange fluctuation reserve</t>
  </si>
  <si>
    <t>BS Sept 05 qtr (klse)</t>
  </si>
  <si>
    <t xml:space="preserve"> 8/11/2005</t>
  </si>
  <si>
    <t>Comparative</t>
  </si>
  <si>
    <t>Current Qtr</t>
  </si>
  <si>
    <t>Cumulative</t>
  </si>
  <si>
    <t>Ended</t>
  </si>
  <si>
    <t>Qtr ended</t>
  </si>
  <si>
    <t>To Date</t>
  </si>
  <si>
    <t>Sales</t>
  </si>
  <si>
    <t>Expenses excluding finance cost and tax</t>
  </si>
  <si>
    <t>Other operating income</t>
  </si>
  <si>
    <t>Profit / (loss) from operations</t>
  </si>
  <si>
    <t>Finance costs</t>
  </si>
  <si>
    <t>Profit / (loss) before tax</t>
  </si>
  <si>
    <t>Taxation</t>
  </si>
  <si>
    <t>Profit / (loss) after tax</t>
  </si>
  <si>
    <t>Minority interest</t>
  </si>
  <si>
    <t>Net profit for the period</t>
  </si>
  <si>
    <t>Earnings per share</t>
  </si>
  <si>
    <t xml:space="preserve">    -  Basic (sen)</t>
  </si>
  <si>
    <t xml:space="preserve">    -  Diluted (sen)</t>
  </si>
  <si>
    <t>N/A</t>
  </si>
  <si>
    <t>Inc stat Sept 05-klse</t>
  </si>
  <si>
    <t xml:space="preserve">CONDENSED CONSOLIDATED BALANCE SHEETS </t>
  </si>
  <si>
    <t>AUDITED</t>
  </si>
  <si>
    <t>NON-CURRENT ASSETS</t>
  </si>
  <si>
    <t>LESS: NON-CURRENT LIABILITIES</t>
  </si>
  <si>
    <t>LESS: CURRENT LIABILITIES</t>
  </si>
  <si>
    <t>NET CURRENT ASSETS</t>
  </si>
  <si>
    <t>Individual Quarter</t>
  </si>
  <si>
    <t>Cumulative Quarter</t>
  </si>
  <si>
    <t>UNAUDITED CONDENSED CONSOLIDATED STATEMENT OF CHANGES IN EQUITY</t>
  </si>
  <si>
    <t>Distributable</t>
  </si>
  <si>
    <t>Revaluation</t>
  </si>
  <si>
    <t xml:space="preserve">Share </t>
  </si>
  <si>
    <t>Treasury</t>
  </si>
  <si>
    <t>Share</t>
  </si>
  <si>
    <t>and other</t>
  </si>
  <si>
    <t>Retained</t>
  </si>
  <si>
    <t>capital</t>
  </si>
  <si>
    <t>Shares</t>
  </si>
  <si>
    <t>premium</t>
  </si>
  <si>
    <t>reserves</t>
  </si>
  <si>
    <t>Total</t>
  </si>
  <si>
    <t>Options exercised</t>
  </si>
  <si>
    <t>Revaluation surplus</t>
  </si>
  <si>
    <t>Deferred tax liability</t>
  </si>
  <si>
    <t xml:space="preserve">Net gain not recognised in </t>
  </si>
  <si>
    <t xml:space="preserve">  income statement</t>
  </si>
  <si>
    <t xml:space="preserve">Net profit after tax </t>
  </si>
  <si>
    <t>Dividend in respect of the financial</t>
  </si>
  <si>
    <t>Statement of Equity - Sept 05 (No. 1)</t>
  </si>
  <si>
    <t>profits</t>
  </si>
  <si>
    <t>At 31 March 2005</t>
  </si>
  <si>
    <t>Non-Distributable</t>
  </si>
  <si>
    <t>Dividend in respect of the fifteen</t>
  </si>
  <si>
    <t xml:space="preserve">  months ended 31 March 2004</t>
  </si>
  <si>
    <t>At 1 April 2004</t>
  </si>
  <si>
    <t xml:space="preserve">  year ended 31 March 2005</t>
  </si>
  <si>
    <t>ended</t>
  </si>
  <si>
    <t>Provision for taxation</t>
  </si>
  <si>
    <t>Interest income</t>
  </si>
  <si>
    <t xml:space="preserve"> </t>
  </si>
  <si>
    <t>Inventory</t>
  </si>
  <si>
    <t>Receivables</t>
  </si>
  <si>
    <t xml:space="preserve">Payables </t>
  </si>
  <si>
    <t>Interest paid</t>
  </si>
  <si>
    <t>Net operating cash flow</t>
  </si>
  <si>
    <t>Interest received</t>
  </si>
  <si>
    <t>Net change in bank borrowings</t>
  </si>
  <si>
    <t>Dividend paid</t>
  </si>
  <si>
    <t>Net change in cash and cash equivalents</t>
  </si>
  <si>
    <t>Cash and cash equivalents at beginning of period</t>
  </si>
  <si>
    <t>Cash and cash equivalents at end of period</t>
  </si>
  <si>
    <t>Cash and cash equivalents comprise :-</t>
  </si>
  <si>
    <t xml:space="preserve">   Deposits, cash and bank balances</t>
  </si>
  <si>
    <t xml:space="preserve">   Bank overdraft</t>
  </si>
  <si>
    <t>Cash flow state - Sept 05 (klse) - No.1</t>
  </si>
  <si>
    <t>Adjustments for :-</t>
  </si>
  <si>
    <t>Depreciation of property, plant and equipment</t>
  </si>
  <si>
    <t>Interest expense</t>
  </si>
  <si>
    <t>UNAUDITED CONDENSED CONSOLIDATED CASH FLOW STATEMENTS</t>
  </si>
  <si>
    <t>Changes in Working Capital</t>
  </si>
  <si>
    <t>OPERATING CASH FLOWS</t>
  </si>
  <si>
    <t>CASH FLOW FROM INVESTING ACTIVITIES</t>
  </si>
  <si>
    <t>CASH FLOW FROM FINANCING ACTIVITIES</t>
  </si>
  <si>
    <t>Purchase of plant and equipment</t>
  </si>
  <si>
    <t>(The Condensed Consolidated Cash Flow Statement should be read in conjunction with the Annual Financial Report for the financial year ended 31 March 2005)</t>
  </si>
  <si>
    <t>(The Condensed Consolidated Balance Sheet should be read in conjunction with the Annual Financial Report for the year ended 31 March 2005)</t>
  </si>
  <si>
    <t>(The Condensed Consolidated Income Statement should be read in conjunction with the Annual Financial Report for the year ended 31 March 2005)</t>
  </si>
  <si>
    <t>(The Condensed Consolidated Statement of Changes in Equity should be read in conjunction with the Annual Financial Report for the year ended 31 March 2005)</t>
  </si>
  <si>
    <t>UNAUDITED CONDENSED CONSOLIDATED INCOME STATEMENTS</t>
  </si>
  <si>
    <t>AS AT 31 DECEMBER 2005</t>
  </si>
  <si>
    <t xml:space="preserve"> 31/12/2005</t>
  </si>
  <si>
    <t>FOR THE PERIOD ENDED 31 DECEMBER 2005</t>
  </si>
  <si>
    <t>31/12/2005</t>
  </si>
  <si>
    <t>31/12/2004</t>
  </si>
  <si>
    <t>9 Months</t>
  </si>
  <si>
    <t>At 31 December 2005</t>
  </si>
  <si>
    <t>9 months</t>
  </si>
  <si>
    <t>NA</t>
  </si>
  <si>
    <t>Net (gain)/loss on disposal of plant and equipment</t>
  </si>
  <si>
    <t>Proceeds from issuance of new shares arising from ESOS</t>
  </si>
  <si>
    <t>Net loss for the period</t>
  </si>
  <si>
    <t>Net (loss)/profit after tax for the period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</si>
</sst>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0.0"/>
    <numFmt numFmtId="179" formatCode="0.00_);\(0.00\)"/>
    <numFmt numFmtId="180" formatCode="0.0_);\(0.0\)"/>
  </numFmts>
  <fonts count="11">
    <font>
      <sz val="10"/>
      <name val="Arial"/>
      <family val="0"/>
    </font>
    <font>
      <i/>
      <sz val="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173" fontId="0" fillId="0" borderId="1" xfId="15" applyNumberFormat="1" applyFont="1" applyBorder="1" applyAlignment="1">
      <alignment/>
    </xf>
    <xf numFmtId="0" fontId="0" fillId="0" borderId="2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1" xfId="15" applyNumberFormat="1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0" applyNumberFormat="1" applyBorder="1" applyAlignment="1">
      <alignment/>
    </xf>
    <xf numFmtId="179" fontId="0" fillId="0" borderId="4" xfId="0" applyNumberFormat="1" applyBorder="1" applyAlignment="1">
      <alignment/>
    </xf>
    <xf numFmtId="173" fontId="0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8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1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0" fillId="0" borderId="3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6" xfId="15" applyNumberFormat="1" applyBorder="1" applyAlignment="1">
      <alignment/>
    </xf>
    <xf numFmtId="173" fontId="0" fillId="0" borderId="0" xfId="15" applyNumberFormat="1" applyAlignment="1">
      <alignment horizontal="right"/>
    </xf>
    <xf numFmtId="43" fontId="0" fillId="0" borderId="1" xfId="15" applyBorder="1" applyAlignment="1">
      <alignment horizontal="right"/>
    </xf>
    <xf numFmtId="43" fontId="0" fillId="0" borderId="4" xfId="15" applyBorder="1" applyAlignment="1">
      <alignment horizontal="right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 horizontal="right"/>
    </xf>
    <xf numFmtId="43" fontId="0" fillId="0" borderId="4" xfId="15" applyFont="1" applyBorder="1" applyAlignment="1">
      <alignment horizontal="right"/>
    </xf>
    <xf numFmtId="43" fontId="0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">
      <selection activeCell="I1" sqref="I1"/>
    </sheetView>
  </sheetViews>
  <sheetFormatPr defaultColWidth="9.140625" defaultRowHeight="12.75"/>
  <cols>
    <col min="4" max="6" width="7.7109375" style="0" customWidth="1"/>
    <col min="7" max="7" width="12.00390625" style="0" customWidth="1"/>
    <col min="8" max="8" width="10.8515625" style="0" customWidth="1"/>
    <col min="9" max="9" width="9.57421875" style="0" customWidth="1"/>
    <col min="10" max="10" width="5.28125" style="0" customWidth="1"/>
  </cols>
  <sheetData>
    <row r="1" spans="1:10" ht="15.75">
      <c r="A1" s="74" t="s">
        <v>0</v>
      </c>
      <c r="I1" s="74"/>
      <c r="J1" s="10"/>
    </row>
    <row r="2" ht="14.25">
      <c r="A2" s="75"/>
    </row>
    <row r="3" ht="15">
      <c r="A3" s="74" t="s">
        <v>47</v>
      </c>
    </row>
    <row r="4" ht="15">
      <c r="A4" s="74" t="s">
        <v>116</v>
      </c>
    </row>
    <row r="5" ht="12.75">
      <c r="A5" s="2"/>
    </row>
    <row r="6" spans="1:8" ht="12.75">
      <c r="A6" s="2"/>
      <c r="G6" s="4"/>
      <c r="H6" s="3"/>
    </row>
    <row r="7" spans="7:9" ht="12.75">
      <c r="G7" s="42" t="s">
        <v>17</v>
      </c>
      <c r="H7" s="84" t="s">
        <v>48</v>
      </c>
      <c r="I7" s="84"/>
    </row>
    <row r="8" spans="7:9" ht="12.75">
      <c r="G8" s="30" t="s">
        <v>21</v>
      </c>
      <c r="H8" s="30" t="s">
        <v>22</v>
      </c>
      <c r="I8" s="30" t="s">
        <v>21</v>
      </c>
    </row>
    <row r="9" spans="7:9" ht="12.75">
      <c r="G9" s="30" t="s">
        <v>14</v>
      </c>
      <c r="H9" s="30" t="s">
        <v>14</v>
      </c>
      <c r="I9" s="30" t="s">
        <v>14</v>
      </c>
    </row>
    <row r="10" spans="7:9" ht="12.75">
      <c r="G10" s="31" t="s">
        <v>117</v>
      </c>
      <c r="H10" s="31" t="s">
        <v>19</v>
      </c>
      <c r="I10" s="31" t="s">
        <v>19</v>
      </c>
    </row>
    <row r="11" spans="7:9" ht="12.75">
      <c r="G11" s="32" t="s">
        <v>15</v>
      </c>
      <c r="H11" s="32" t="s">
        <v>15</v>
      </c>
      <c r="I11" s="32" t="s">
        <v>15</v>
      </c>
    </row>
    <row r="12" spans="1:9" ht="12.75">
      <c r="A12" s="2" t="s">
        <v>49</v>
      </c>
      <c r="G12" s="14"/>
      <c r="H12" s="14"/>
      <c r="I12" s="14"/>
    </row>
    <row r="13" spans="1:9" ht="12.75">
      <c r="A13" t="s">
        <v>1</v>
      </c>
      <c r="G13" s="29">
        <v>76090</v>
      </c>
      <c r="H13" s="29">
        <v>67958</v>
      </c>
      <c r="I13" s="29">
        <v>67876</v>
      </c>
    </row>
    <row r="14" spans="7:9" ht="12.75">
      <c r="G14" s="29"/>
      <c r="H14" s="29"/>
      <c r="I14" s="29"/>
    </row>
    <row r="15" spans="7:9" ht="12.75">
      <c r="G15" s="33">
        <f>SUM(G13:G14)</f>
        <v>76090</v>
      </c>
      <c r="H15" s="33">
        <f>SUM(H13:H14)</f>
        <v>67958</v>
      </c>
      <c r="I15" s="33">
        <f>SUM(I13:I14)</f>
        <v>67876</v>
      </c>
    </row>
    <row r="16" spans="7:9" ht="12.75">
      <c r="G16" s="29"/>
      <c r="H16" s="29"/>
      <c r="I16" s="29"/>
    </row>
    <row r="17" spans="1:9" ht="12.75">
      <c r="A17" s="2" t="s">
        <v>2</v>
      </c>
      <c r="G17" s="29"/>
      <c r="H17" s="29"/>
      <c r="I17" s="29"/>
    </row>
    <row r="18" spans="1:9" ht="12.75">
      <c r="A18" t="s">
        <v>3</v>
      </c>
      <c r="G18" s="29">
        <v>52678</v>
      </c>
      <c r="H18" s="29">
        <v>48856</v>
      </c>
      <c r="I18" s="29">
        <v>48649</v>
      </c>
    </row>
    <row r="19" spans="1:9" ht="12.75">
      <c r="A19" t="s">
        <v>4</v>
      </c>
      <c r="G19" s="29">
        <v>42507</v>
      </c>
      <c r="H19" s="29">
        <v>28869</v>
      </c>
      <c r="I19" s="29">
        <v>36867</v>
      </c>
    </row>
    <row r="20" spans="1:9" ht="12.75">
      <c r="A20" t="s">
        <v>5</v>
      </c>
      <c r="G20" s="29">
        <v>15920</v>
      </c>
      <c r="H20" s="29">
        <v>36786</v>
      </c>
      <c r="I20" s="29">
        <v>31458</v>
      </c>
    </row>
    <row r="21" spans="7:9" ht="12.75">
      <c r="G21" s="33">
        <f>SUM(G18:G20)</f>
        <v>111105</v>
      </c>
      <c r="H21" s="33">
        <f>SUM(H18:H20)</f>
        <v>114511</v>
      </c>
      <c r="I21" s="33">
        <f>SUM(I18:I20)</f>
        <v>116974</v>
      </c>
    </row>
    <row r="22" spans="7:9" ht="12.75">
      <c r="G22" s="29"/>
      <c r="H22" s="29"/>
      <c r="I22" s="29"/>
    </row>
    <row r="23" spans="1:9" ht="12.75">
      <c r="A23" s="2" t="s">
        <v>51</v>
      </c>
      <c r="G23" s="29"/>
      <c r="H23" s="29"/>
      <c r="I23" s="29"/>
    </row>
    <row r="24" spans="1:9" ht="12.75">
      <c r="A24" t="s">
        <v>18</v>
      </c>
      <c r="G24" s="29">
        <v>24464</v>
      </c>
      <c r="H24" s="29">
        <v>21116</v>
      </c>
      <c r="I24" s="29">
        <v>20210</v>
      </c>
    </row>
    <row r="25" spans="1:9" ht="12.75">
      <c r="A25" t="s">
        <v>20</v>
      </c>
      <c r="G25" s="29">
        <v>18301</v>
      </c>
      <c r="H25" s="37">
        <v>0</v>
      </c>
      <c r="I25" s="37">
        <v>0</v>
      </c>
    </row>
    <row r="26" spans="7:9" ht="12.75">
      <c r="G26" s="33">
        <f>SUM(G24:G25)</f>
        <v>42765</v>
      </c>
      <c r="H26" s="33">
        <f>SUM(H24:H25)</f>
        <v>21116</v>
      </c>
      <c r="I26" s="33">
        <f>SUM(I24:I25)</f>
        <v>20210</v>
      </c>
    </row>
    <row r="27" spans="7:9" ht="12.75">
      <c r="G27" s="29"/>
      <c r="H27" s="29"/>
      <c r="I27" s="29"/>
    </row>
    <row r="28" spans="1:9" ht="12.75">
      <c r="A28" s="2" t="s">
        <v>52</v>
      </c>
      <c r="G28" s="34">
        <f>SUM(G21-G26)</f>
        <v>68340</v>
      </c>
      <c r="H28" s="34">
        <f>SUM(H21-H26)</f>
        <v>93395</v>
      </c>
      <c r="I28" s="34">
        <f>SUM(I21-I26)</f>
        <v>96764</v>
      </c>
    </row>
    <row r="29" spans="7:9" ht="12.75">
      <c r="G29" s="29"/>
      <c r="H29" s="29"/>
      <c r="I29" s="29"/>
    </row>
    <row r="30" spans="1:9" ht="12.75">
      <c r="A30" s="2" t="s">
        <v>50</v>
      </c>
      <c r="G30" s="29"/>
      <c r="H30" s="29"/>
      <c r="I30" s="29"/>
    </row>
    <row r="31" spans="1:9" ht="12.75">
      <c r="A31" t="s">
        <v>6</v>
      </c>
      <c r="F31" s="9"/>
      <c r="G31" s="35">
        <v>6372</v>
      </c>
      <c r="H31" s="35">
        <v>6372</v>
      </c>
      <c r="I31" s="35">
        <v>6372</v>
      </c>
    </row>
    <row r="32" spans="7:9" ht="12.75">
      <c r="G32" s="38"/>
      <c r="H32" s="38"/>
      <c r="I32" s="38"/>
    </row>
    <row r="33" spans="7:9" ht="13.5" thickBot="1">
      <c r="G33" s="36">
        <f>SUM(G15+G28-G31)</f>
        <v>138058</v>
      </c>
      <c r="H33" s="36">
        <f>SUM(H15+H28-H31)</f>
        <v>154981</v>
      </c>
      <c r="I33" s="36">
        <f>SUM(I15+I28-I31)</f>
        <v>158268</v>
      </c>
    </row>
    <row r="34" spans="7:9" ht="13.5" thickTop="1">
      <c r="G34" s="29"/>
      <c r="H34" s="29"/>
      <c r="I34" s="29"/>
    </row>
    <row r="35" spans="1:9" ht="12.75">
      <c r="A35" s="2" t="s">
        <v>7</v>
      </c>
      <c r="G35" s="29"/>
      <c r="H35" s="29"/>
      <c r="I35" s="29"/>
    </row>
    <row r="36" spans="1:9" ht="12.75">
      <c r="A36" t="s">
        <v>8</v>
      </c>
      <c r="G36" s="29">
        <v>99269</v>
      </c>
      <c r="H36" s="29">
        <v>99269</v>
      </c>
      <c r="I36" s="29">
        <v>99269</v>
      </c>
    </row>
    <row r="37" spans="1:9" ht="12.75">
      <c r="A37" t="s">
        <v>9</v>
      </c>
      <c r="G37" s="29">
        <v>17445</v>
      </c>
      <c r="H37" s="29">
        <v>17445</v>
      </c>
      <c r="I37" s="29">
        <v>17445</v>
      </c>
    </row>
    <row r="38" spans="1:9" ht="12.75">
      <c r="A38" t="s">
        <v>10</v>
      </c>
      <c r="G38" s="29">
        <v>4225</v>
      </c>
      <c r="H38" s="29">
        <v>4225</v>
      </c>
      <c r="I38" s="29">
        <v>4225</v>
      </c>
    </row>
    <row r="39" spans="1:9" ht="12.75">
      <c r="A39" t="s">
        <v>23</v>
      </c>
      <c r="G39" s="37">
        <v>0</v>
      </c>
      <c r="H39" s="29">
        <v>334</v>
      </c>
      <c r="I39" s="37">
        <v>0</v>
      </c>
    </row>
    <row r="40" spans="1:9" ht="12.75">
      <c r="A40" t="s">
        <v>11</v>
      </c>
      <c r="F40" s="9"/>
      <c r="G40" s="29">
        <v>17225</v>
      </c>
      <c r="H40" s="29">
        <v>33814</v>
      </c>
      <c r="I40" s="29">
        <v>37435</v>
      </c>
    </row>
    <row r="41" spans="1:9" ht="12.75">
      <c r="A41" t="s">
        <v>12</v>
      </c>
      <c r="G41" s="29">
        <v>-106</v>
      </c>
      <c r="H41" s="29">
        <v>-106</v>
      </c>
      <c r="I41" s="29">
        <v>-106</v>
      </c>
    </row>
    <row r="42" spans="7:9" ht="12.75">
      <c r="G42" s="29"/>
      <c r="H42" s="29"/>
      <c r="I42" s="29"/>
    </row>
    <row r="43" spans="1:9" ht="13.5" thickBot="1">
      <c r="A43" t="s">
        <v>13</v>
      </c>
      <c r="G43" s="41">
        <f>SUM(G36:G41)</f>
        <v>138058</v>
      </c>
      <c r="H43" s="41">
        <f>SUM(H36:H41)</f>
        <v>154981</v>
      </c>
      <c r="I43" s="41">
        <f>SUM(I36:I41)</f>
        <v>158268</v>
      </c>
    </row>
    <row r="44" spans="7:9" ht="13.5" thickTop="1">
      <c r="G44" s="29"/>
      <c r="H44" s="29"/>
      <c r="I44" s="29"/>
    </row>
    <row r="45" spans="1:9" ht="12.75">
      <c r="A45" t="s">
        <v>16</v>
      </c>
      <c r="F45" s="9"/>
      <c r="G45" s="83">
        <v>1.39</v>
      </c>
      <c r="H45" s="83">
        <v>1.56</v>
      </c>
      <c r="I45" s="83">
        <v>1.59</v>
      </c>
    </row>
    <row r="46" spans="7:9" ht="12.75">
      <c r="G46" s="39"/>
      <c r="H46" s="39"/>
      <c r="I46" s="39"/>
    </row>
    <row r="47" spans="7:9" ht="12.75">
      <c r="G47" s="40"/>
      <c r="H47" s="40"/>
      <c r="I47" s="40"/>
    </row>
    <row r="48" spans="1:9" ht="12.75">
      <c r="A48" s="85" t="s">
        <v>112</v>
      </c>
      <c r="B48" s="86"/>
      <c r="C48" s="86"/>
      <c r="D48" s="86"/>
      <c r="E48" s="86"/>
      <c r="F48" s="86"/>
      <c r="G48" s="86"/>
      <c r="H48" s="86"/>
      <c r="I48" s="86"/>
    </row>
    <row r="49" spans="1:9" ht="12.75">
      <c r="A49" s="86"/>
      <c r="B49" s="86"/>
      <c r="C49" s="86"/>
      <c r="D49" s="86"/>
      <c r="E49" s="86"/>
      <c r="F49" s="86"/>
      <c r="G49" s="86"/>
      <c r="H49" s="86"/>
      <c r="I49" s="86"/>
    </row>
    <row r="55" ht="12.75">
      <c r="A55" s="1" t="s">
        <v>24</v>
      </c>
    </row>
    <row r="56" ht="12.75">
      <c r="A56" s="8" t="s">
        <v>25</v>
      </c>
    </row>
  </sheetData>
  <mergeCells count="2">
    <mergeCell ref="H7:I7"/>
    <mergeCell ref="A48:I49"/>
  </mergeCells>
  <printOptions horizontalCentered="1"/>
  <pageMargins left="0.75" right="0.25" top="0.7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workbookViewId="0" topLeftCell="A1">
      <selection activeCell="H1" sqref="H1"/>
    </sheetView>
  </sheetViews>
  <sheetFormatPr defaultColWidth="9.140625" defaultRowHeight="12.75"/>
  <cols>
    <col min="4" max="4" width="7.7109375" style="0" customWidth="1"/>
    <col min="5" max="8" width="12.7109375" style="0" customWidth="1"/>
    <col min="9" max="9" width="3.57421875" style="0" customWidth="1"/>
  </cols>
  <sheetData>
    <row r="1" spans="1:8" s="11" customFormat="1" ht="15.75">
      <c r="A1" s="74" t="s">
        <v>0</v>
      </c>
      <c r="H1" s="12"/>
    </row>
    <row r="2" spans="1:9" s="11" customFormat="1" ht="15.75">
      <c r="A2" s="74"/>
      <c r="I2" s="12"/>
    </row>
    <row r="3" s="11" customFormat="1" ht="15">
      <c r="A3" s="74" t="s">
        <v>115</v>
      </c>
    </row>
    <row r="4" s="11" customFormat="1" ht="15">
      <c r="A4" s="74" t="s">
        <v>118</v>
      </c>
    </row>
    <row r="5" s="11" customFormat="1" ht="12.75">
      <c r="A5" s="2"/>
    </row>
    <row r="6" spans="1:9" s="11" customFormat="1" ht="12.75">
      <c r="A6" s="2"/>
      <c r="E6" s="13"/>
      <c r="I6" s="14"/>
    </row>
    <row r="7" spans="5:9" ht="19.5" customHeight="1">
      <c r="E7" s="87" t="s">
        <v>53</v>
      </c>
      <c r="F7" s="88"/>
      <c r="G7" s="87" t="s">
        <v>54</v>
      </c>
      <c r="H7" s="88"/>
      <c r="I7" s="15"/>
    </row>
    <row r="8" spans="5:9" ht="12.75">
      <c r="E8" s="43"/>
      <c r="F8" s="44"/>
      <c r="G8" s="30"/>
      <c r="H8" s="44" t="s">
        <v>26</v>
      </c>
      <c r="I8" s="16"/>
    </row>
    <row r="9" spans="5:9" ht="12.75">
      <c r="E9" s="43"/>
      <c r="F9" s="44"/>
      <c r="G9" s="30" t="s">
        <v>121</v>
      </c>
      <c r="H9" s="44" t="s">
        <v>121</v>
      </c>
      <c r="I9" s="16"/>
    </row>
    <row r="10" spans="5:9" ht="12.75">
      <c r="E10" s="45" t="s">
        <v>27</v>
      </c>
      <c r="F10" s="44" t="s">
        <v>26</v>
      </c>
      <c r="G10" s="30" t="s">
        <v>28</v>
      </c>
      <c r="H10" s="44" t="s">
        <v>28</v>
      </c>
      <c r="I10" s="16"/>
    </row>
    <row r="11" spans="5:9" ht="12.75">
      <c r="E11" s="45" t="s">
        <v>29</v>
      </c>
      <c r="F11" s="44" t="s">
        <v>30</v>
      </c>
      <c r="G11" s="30" t="s">
        <v>31</v>
      </c>
      <c r="H11" s="44" t="s">
        <v>31</v>
      </c>
      <c r="I11" s="16"/>
    </row>
    <row r="12" spans="5:9" ht="12.75">
      <c r="E12" s="46" t="s">
        <v>119</v>
      </c>
      <c r="F12" s="47" t="s">
        <v>120</v>
      </c>
      <c r="G12" s="31" t="s">
        <v>119</v>
      </c>
      <c r="H12" s="47" t="s">
        <v>120</v>
      </c>
      <c r="I12" s="16"/>
    </row>
    <row r="13" spans="5:9" ht="12.75">
      <c r="E13" s="49" t="s">
        <v>15</v>
      </c>
      <c r="F13" s="50" t="s">
        <v>15</v>
      </c>
      <c r="G13" s="32" t="s">
        <v>15</v>
      </c>
      <c r="H13" s="32" t="s">
        <v>15</v>
      </c>
      <c r="I13" s="17"/>
    </row>
    <row r="14" spans="5:9" ht="12.75">
      <c r="E14" s="5"/>
      <c r="F14" s="48"/>
      <c r="G14" s="14"/>
      <c r="H14" s="14"/>
      <c r="I14" s="18"/>
    </row>
    <row r="15" spans="1:9" ht="12.75">
      <c r="A15" t="s">
        <v>32</v>
      </c>
      <c r="E15" s="6">
        <v>41243</v>
      </c>
      <c r="F15" s="53">
        <v>76984</v>
      </c>
      <c r="G15" s="6">
        <v>136004</v>
      </c>
      <c r="H15" s="53">
        <v>214136</v>
      </c>
      <c r="I15" s="20"/>
    </row>
    <row r="16" spans="5:9" ht="12.75">
      <c r="E16" s="6"/>
      <c r="F16" s="53"/>
      <c r="G16" s="6"/>
      <c r="H16" s="53"/>
      <c r="I16" s="21"/>
    </row>
    <row r="17" spans="1:9" ht="12.75">
      <c r="A17" t="s">
        <v>33</v>
      </c>
      <c r="E17" s="6">
        <v>-58655</v>
      </c>
      <c r="F17" s="53">
        <v>-90097</v>
      </c>
      <c r="G17" s="6">
        <v>-151144</v>
      </c>
      <c r="H17" s="53">
        <v>-202494</v>
      </c>
      <c r="I17" s="20"/>
    </row>
    <row r="18" spans="5:9" ht="12.75">
      <c r="E18" s="6"/>
      <c r="F18" s="53"/>
      <c r="G18" s="6"/>
      <c r="H18" s="53"/>
      <c r="I18" s="20"/>
    </row>
    <row r="19" spans="1:9" ht="12.75">
      <c r="A19" t="s">
        <v>34</v>
      </c>
      <c r="E19" s="21">
        <v>563</v>
      </c>
      <c r="F19" s="23">
        <v>510</v>
      </c>
      <c r="G19" s="21">
        <v>1316</v>
      </c>
      <c r="H19" s="23">
        <v>1020</v>
      </c>
      <c r="I19" s="20"/>
    </row>
    <row r="20" spans="5:9" ht="12.75">
      <c r="E20" s="54"/>
      <c r="F20" s="55"/>
      <c r="G20" s="54"/>
      <c r="H20" s="55"/>
      <c r="I20" s="21"/>
    </row>
    <row r="21" spans="1:9" ht="19.5" customHeight="1">
      <c r="A21" s="2" t="s">
        <v>35</v>
      </c>
      <c r="E21" s="51">
        <f>SUM(E15:E19)</f>
        <v>-16849</v>
      </c>
      <c r="F21" s="52">
        <f>SUM(F15:F19)</f>
        <v>-12603</v>
      </c>
      <c r="G21" s="51">
        <f>SUM(G15:G19)</f>
        <v>-13824</v>
      </c>
      <c r="H21" s="52">
        <f>SUM(H15:H19)</f>
        <v>12662</v>
      </c>
      <c r="I21" s="20"/>
    </row>
    <row r="22" spans="5:9" ht="12.75">
      <c r="E22" s="21"/>
      <c r="F22" s="23"/>
      <c r="G22" s="21"/>
      <c r="H22" s="23"/>
      <c r="I22" s="18"/>
    </row>
    <row r="23" spans="1:9" ht="12.75">
      <c r="A23" t="s">
        <v>36</v>
      </c>
      <c r="E23" s="21">
        <v>-159</v>
      </c>
      <c r="F23" s="23">
        <v>-158</v>
      </c>
      <c r="G23" s="21">
        <v>-434</v>
      </c>
      <c r="H23" s="23">
        <v>-424</v>
      </c>
      <c r="I23" s="24"/>
    </row>
    <row r="24" spans="5:9" ht="12.75">
      <c r="E24" s="54"/>
      <c r="F24" s="55"/>
      <c r="G24" s="54"/>
      <c r="H24" s="55"/>
      <c r="I24" s="18"/>
    </row>
    <row r="25" spans="1:9" ht="19.5" customHeight="1">
      <c r="A25" s="2" t="s">
        <v>37</v>
      </c>
      <c r="E25" s="51">
        <f>SUM(E21:E24)</f>
        <v>-17008</v>
      </c>
      <c r="F25" s="52">
        <f>SUM(F21:F24)</f>
        <v>-12761</v>
      </c>
      <c r="G25" s="51">
        <f>SUM(G21:G24)</f>
        <v>-14258</v>
      </c>
      <c r="H25" s="52">
        <f>SUM(H21:H24)</f>
        <v>12238</v>
      </c>
      <c r="I25" s="24"/>
    </row>
    <row r="26" spans="5:9" ht="12.75">
      <c r="E26" s="21"/>
      <c r="F26" s="23"/>
      <c r="G26" s="21"/>
      <c r="H26" s="23"/>
      <c r="I26" s="3"/>
    </row>
    <row r="27" spans="1:9" ht="12.75">
      <c r="A27" t="s">
        <v>38</v>
      </c>
      <c r="E27" s="21">
        <v>0</v>
      </c>
      <c r="F27" s="23">
        <v>976</v>
      </c>
      <c r="G27" s="21">
        <v>0</v>
      </c>
      <c r="H27" s="23">
        <v>-1151</v>
      </c>
      <c r="I27" s="25"/>
    </row>
    <row r="28" spans="5:9" ht="12.75">
      <c r="E28" s="54"/>
      <c r="F28" s="55"/>
      <c r="G28" s="54"/>
      <c r="H28" s="55"/>
      <c r="I28" s="25"/>
    </row>
    <row r="29" spans="1:9" ht="19.5" customHeight="1">
      <c r="A29" s="2" t="s">
        <v>39</v>
      </c>
      <c r="E29" s="51">
        <f>SUM(E25:E27)</f>
        <v>-17008</v>
      </c>
      <c r="F29" s="52">
        <f>SUM(F25:F27)</f>
        <v>-11785</v>
      </c>
      <c r="G29" s="51">
        <f>SUM(G25:G27)</f>
        <v>-14258</v>
      </c>
      <c r="H29" s="52">
        <f>SUM(H25:H27)</f>
        <v>11087</v>
      </c>
      <c r="I29" s="25"/>
    </row>
    <row r="30" spans="5:9" ht="12.75">
      <c r="E30" s="21"/>
      <c r="F30" s="23"/>
      <c r="G30" s="21"/>
      <c r="H30" s="23"/>
      <c r="I30" s="3"/>
    </row>
    <row r="31" spans="1:9" ht="12.75">
      <c r="A31" t="s">
        <v>40</v>
      </c>
      <c r="E31" s="56">
        <v>0</v>
      </c>
      <c r="F31" s="57">
        <v>0</v>
      </c>
      <c r="G31" s="56">
        <v>0</v>
      </c>
      <c r="H31" s="57">
        <v>0</v>
      </c>
      <c r="I31" s="25"/>
    </row>
    <row r="32" spans="5:9" ht="12.75">
      <c r="E32" s="54"/>
      <c r="F32" s="23"/>
      <c r="G32" s="54"/>
      <c r="H32" s="23"/>
      <c r="I32" s="3"/>
    </row>
    <row r="33" spans="1:9" ht="19.5" customHeight="1" thickBot="1">
      <c r="A33" s="2" t="s">
        <v>41</v>
      </c>
      <c r="E33" s="58">
        <f>SUM(E29:E31)</f>
        <v>-17008</v>
      </c>
      <c r="F33" s="59">
        <f>SUM(F29:F31)</f>
        <v>-11785</v>
      </c>
      <c r="G33" s="58">
        <f>SUM(G29:G31)</f>
        <v>-14258</v>
      </c>
      <c r="H33" s="59">
        <f>SUM(H29:H31)</f>
        <v>11087</v>
      </c>
      <c r="I33" s="26"/>
    </row>
    <row r="34" spans="5:9" ht="13.5" thickTop="1">
      <c r="E34" s="18"/>
      <c r="F34" s="19"/>
      <c r="G34" s="18"/>
      <c r="H34" s="19"/>
      <c r="I34" s="18"/>
    </row>
    <row r="35" spans="1:9" ht="12.75">
      <c r="A35" s="2" t="s">
        <v>42</v>
      </c>
      <c r="E35" s="18"/>
      <c r="F35" s="19"/>
      <c r="G35" s="18"/>
      <c r="H35" s="19"/>
      <c r="I35" s="18"/>
    </row>
    <row r="36" spans="1:9" ht="12.75">
      <c r="A36" t="s">
        <v>43</v>
      </c>
      <c r="D36" s="9"/>
      <c r="E36" s="27">
        <v>-17.14</v>
      </c>
      <c r="F36" s="28">
        <f>SUM(F33/98932*100)</f>
        <v>-11.91222253669187</v>
      </c>
      <c r="G36" s="27">
        <f>SUM(G33/99201*100)</f>
        <v>-14.37283898347799</v>
      </c>
      <c r="H36" s="28">
        <f>SUM(H33/98932*100)</f>
        <v>11.206687421663366</v>
      </c>
      <c r="I36" s="26"/>
    </row>
    <row r="37" spans="1:9" ht="12.75">
      <c r="A37" t="s">
        <v>44</v>
      </c>
      <c r="E37" s="78" t="s">
        <v>45</v>
      </c>
      <c r="F37" s="82" t="s">
        <v>124</v>
      </c>
      <c r="G37" s="78" t="s">
        <v>45</v>
      </c>
      <c r="H37" s="79">
        <v>11.16</v>
      </c>
      <c r="I37" s="26"/>
    </row>
    <row r="38" spans="5:9" ht="12.75">
      <c r="E38" s="7"/>
      <c r="F38" s="22"/>
      <c r="G38" s="7"/>
      <c r="H38" s="22"/>
      <c r="I38" s="18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ht="12.75">
      <c r="I41" s="3"/>
    </row>
    <row r="42" spans="1:8" ht="12.75">
      <c r="A42" s="85" t="s">
        <v>113</v>
      </c>
      <c r="B42" s="85"/>
      <c r="C42" s="85"/>
      <c r="D42" s="85"/>
      <c r="E42" s="85"/>
      <c r="F42" s="85"/>
      <c r="G42" s="85"/>
      <c r="H42" s="85"/>
    </row>
    <row r="43" spans="1:8" ht="12.75">
      <c r="A43" s="85"/>
      <c r="B43" s="85"/>
      <c r="C43" s="85"/>
      <c r="D43" s="85"/>
      <c r="E43" s="85"/>
      <c r="F43" s="85"/>
      <c r="G43" s="85"/>
      <c r="H43" s="85"/>
    </row>
    <row r="55" ht="12.75">
      <c r="A55" s="1" t="s">
        <v>46</v>
      </c>
    </row>
    <row r="56" ht="12.75">
      <c r="A56" s="1" t="s">
        <v>25</v>
      </c>
    </row>
  </sheetData>
  <mergeCells count="3">
    <mergeCell ref="G7:H7"/>
    <mergeCell ref="E7:F7"/>
    <mergeCell ref="A42:H43"/>
  </mergeCells>
  <printOptions horizontalCentered="1"/>
  <pageMargins left="1" right="0.25" top="0.7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workbookViewId="0" topLeftCell="A1">
      <selection activeCell="J1" sqref="J1"/>
    </sheetView>
  </sheetViews>
  <sheetFormatPr defaultColWidth="9.140625" defaultRowHeight="12.75"/>
  <cols>
    <col min="3" max="3" width="7.00390625" style="0" customWidth="1"/>
    <col min="4" max="4" width="4.421875" style="0" customWidth="1"/>
    <col min="5" max="6" width="9.28125" style="0" customWidth="1"/>
    <col min="7" max="7" width="10.28125" style="0" bestFit="1" customWidth="1"/>
    <col min="8" max="8" width="10.7109375" style="0" customWidth="1"/>
    <col min="9" max="9" width="11.7109375" style="0" customWidth="1"/>
    <col min="10" max="11" width="10.140625" style="0" customWidth="1"/>
  </cols>
  <sheetData>
    <row r="1" ht="15.75">
      <c r="J1" s="12"/>
    </row>
    <row r="2" spans="1:10" s="11" customFormat="1" ht="15">
      <c r="A2" s="74" t="s">
        <v>0</v>
      </c>
      <c r="J2" s="2"/>
    </row>
    <row r="3" s="11" customFormat="1" ht="14.25">
      <c r="A3" s="75"/>
    </row>
    <row r="4" s="11" customFormat="1" ht="15">
      <c r="A4" s="74" t="s">
        <v>55</v>
      </c>
    </row>
    <row r="5" s="11" customFormat="1" ht="15">
      <c r="A5" s="74" t="s">
        <v>118</v>
      </c>
    </row>
    <row r="6" s="11" customFormat="1" ht="12.75">
      <c r="A6" s="2"/>
    </row>
    <row r="7" s="11" customFormat="1" ht="12.75">
      <c r="A7" s="2"/>
    </row>
    <row r="8" spans="5:10" ht="12.75">
      <c r="E8" s="2"/>
      <c r="F8" s="2"/>
      <c r="G8" s="84" t="s">
        <v>78</v>
      </c>
      <c r="H8" s="84"/>
      <c r="I8" s="42" t="s">
        <v>56</v>
      </c>
      <c r="J8" s="2"/>
    </row>
    <row r="9" spans="5:11" ht="12.75">
      <c r="E9" s="2"/>
      <c r="F9" s="2"/>
      <c r="G9" s="2"/>
      <c r="H9" s="63" t="s">
        <v>57</v>
      </c>
      <c r="I9" s="63"/>
      <c r="J9" s="63"/>
      <c r="K9" s="60"/>
    </row>
    <row r="10" spans="5:11" ht="12.75">
      <c r="E10" s="63" t="s">
        <v>58</v>
      </c>
      <c r="F10" s="63" t="s">
        <v>59</v>
      </c>
      <c r="G10" s="63" t="s">
        <v>60</v>
      </c>
      <c r="H10" s="63" t="s">
        <v>61</v>
      </c>
      <c r="I10" s="63" t="s">
        <v>62</v>
      </c>
      <c r="J10" s="63"/>
      <c r="K10" s="60"/>
    </row>
    <row r="11" spans="5:11" ht="12.75">
      <c r="E11" s="31" t="s">
        <v>63</v>
      </c>
      <c r="F11" s="31" t="s">
        <v>64</v>
      </c>
      <c r="G11" s="31" t="s">
        <v>65</v>
      </c>
      <c r="H11" s="31" t="s">
        <v>66</v>
      </c>
      <c r="I11" s="31" t="s">
        <v>76</v>
      </c>
      <c r="J11" s="31" t="s">
        <v>67</v>
      </c>
      <c r="K11" s="60"/>
    </row>
    <row r="12" spans="5:11" ht="12.75">
      <c r="E12" s="64" t="s">
        <v>15</v>
      </c>
      <c r="F12" s="64" t="s">
        <v>15</v>
      </c>
      <c r="G12" s="64" t="s">
        <v>15</v>
      </c>
      <c r="H12" s="64" t="s">
        <v>15</v>
      </c>
      <c r="I12" s="64" t="s">
        <v>15</v>
      </c>
      <c r="J12" s="64" t="s">
        <v>15</v>
      </c>
      <c r="K12" s="60"/>
    </row>
    <row r="14" spans="1:10" ht="12.75">
      <c r="A14" t="s">
        <v>81</v>
      </c>
      <c r="E14" s="39">
        <v>99000</v>
      </c>
      <c r="F14" s="39">
        <v>-106</v>
      </c>
      <c r="G14" s="39">
        <v>17356</v>
      </c>
      <c r="H14" s="39">
        <v>1746</v>
      </c>
      <c r="I14" s="39">
        <v>41476</v>
      </c>
      <c r="J14" s="39">
        <f>SUM(E14:I14)</f>
        <v>159472</v>
      </c>
    </row>
    <row r="15" spans="5:10" ht="12.75">
      <c r="E15" s="39"/>
      <c r="F15" s="39"/>
      <c r="G15" s="39"/>
      <c r="H15" s="39"/>
      <c r="I15" s="39"/>
      <c r="J15" s="39"/>
    </row>
    <row r="16" spans="1:10" ht="12.75">
      <c r="A16" t="s">
        <v>68</v>
      </c>
      <c r="E16" s="40">
        <v>269</v>
      </c>
      <c r="F16" s="40">
        <v>0</v>
      </c>
      <c r="G16" s="40">
        <v>89</v>
      </c>
      <c r="H16" s="40">
        <v>0</v>
      </c>
      <c r="I16" s="40">
        <v>0</v>
      </c>
      <c r="J16" s="40">
        <f>SUM(E16:I16)</f>
        <v>358</v>
      </c>
    </row>
    <row r="17" spans="5:10" ht="12.75">
      <c r="E17" s="39"/>
      <c r="F17" s="39"/>
      <c r="G17" s="39"/>
      <c r="H17" s="39"/>
      <c r="I17" s="39"/>
      <c r="J17" s="39"/>
    </row>
    <row r="18" spans="1:10" ht="15.75" customHeight="1">
      <c r="A18" t="s">
        <v>69</v>
      </c>
      <c r="E18" s="68">
        <v>0</v>
      </c>
      <c r="F18" s="67">
        <v>0</v>
      </c>
      <c r="G18" s="67">
        <v>0</v>
      </c>
      <c r="H18" s="67">
        <v>3443</v>
      </c>
      <c r="I18" s="67">
        <v>0</v>
      </c>
      <c r="J18" s="69">
        <f>SUM(E18:I18)</f>
        <v>3443</v>
      </c>
    </row>
    <row r="19" spans="1:10" ht="15.75" customHeight="1">
      <c r="A19" t="s">
        <v>70</v>
      </c>
      <c r="E19" s="54">
        <v>0</v>
      </c>
      <c r="F19" s="65">
        <v>0</v>
      </c>
      <c r="G19" s="65">
        <v>0</v>
      </c>
      <c r="H19" s="65">
        <v>-964</v>
      </c>
      <c r="I19" s="65">
        <v>0</v>
      </c>
      <c r="J19" s="55">
        <f>SUM(E19:I19)</f>
        <v>-964</v>
      </c>
    </row>
    <row r="20" spans="1:10" ht="15.75" customHeight="1">
      <c r="A20" t="s">
        <v>71</v>
      </c>
      <c r="E20" s="39"/>
      <c r="F20" s="39"/>
      <c r="G20" s="39"/>
      <c r="H20" s="39"/>
      <c r="I20" s="39"/>
      <c r="J20" s="39"/>
    </row>
    <row r="21" spans="1:10" ht="12.75">
      <c r="A21" t="s">
        <v>72</v>
      </c>
      <c r="E21" s="39">
        <f>SUM(E18:E19)</f>
        <v>0</v>
      </c>
      <c r="F21" s="39">
        <f>SUM(F18:F19)</f>
        <v>0</v>
      </c>
      <c r="G21" s="39">
        <f>SUM(G18:G19)</f>
        <v>0</v>
      </c>
      <c r="H21" s="39">
        <f>SUM(H18:H19)</f>
        <v>2479</v>
      </c>
      <c r="I21" s="39">
        <f>SUM(I18:I19)</f>
        <v>0</v>
      </c>
      <c r="J21" s="40">
        <f>SUM(E21:I21)</f>
        <v>2479</v>
      </c>
    </row>
    <row r="22" spans="5:10" ht="12.75">
      <c r="E22" s="39"/>
      <c r="F22" s="39"/>
      <c r="G22" s="39"/>
      <c r="H22" s="39"/>
      <c r="I22" s="39"/>
      <c r="J22" s="39"/>
    </row>
    <row r="23" spans="1:10" ht="12.75">
      <c r="A23" t="s">
        <v>73</v>
      </c>
      <c r="E23" s="40">
        <v>0</v>
      </c>
      <c r="F23" s="40">
        <v>0</v>
      </c>
      <c r="G23" s="40">
        <v>0</v>
      </c>
      <c r="H23" s="40">
        <v>0</v>
      </c>
      <c r="I23" s="40">
        <v>3379</v>
      </c>
      <c r="J23" s="40">
        <f>SUM(E23:I23)</f>
        <v>3379</v>
      </c>
    </row>
    <row r="24" spans="5:10" ht="12.75">
      <c r="E24" s="40"/>
      <c r="F24" s="40"/>
      <c r="G24" s="40"/>
      <c r="H24" s="40"/>
      <c r="I24" s="40"/>
      <c r="J24" s="40"/>
    </row>
    <row r="25" spans="1:10" ht="12.75">
      <c r="A25" t="s">
        <v>79</v>
      </c>
      <c r="E25" s="40"/>
      <c r="F25" s="40"/>
      <c r="G25" s="40"/>
      <c r="H25" s="40"/>
      <c r="I25" s="40"/>
      <c r="J25" s="40"/>
    </row>
    <row r="26" spans="1:10" ht="12.75">
      <c r="A26" t="s">
        <v>80</v>
      </c>
      <c r="E26" s="40">
        <v>0</v>
      </c>
      <c r="F26" s="40">
        <v>0</v>
      </c>
      <c r="G26" s="40">
        <v>0</v>
      </c>
      <c r="H26" s="40">
        <v>0</v>
      </c>
      <c r="I26" s="40">
        <v>-7420</v>
      </c>
      <c r="J26" s="40">
        <f>SUM(E26:I26)</f>
        <v>-7420</v>
      </c>
    </row>
    <row r="27" spans="5:10" ht="12.75">
      <c r="E27" s="65"/>
      <c r="F27" s="65"/>
      <c r="G27" s="65"/>
      <c r="H27" s="65"/>
      <c r="I27" s="65"/>
      <c r="J27" s="65"/>
    </row>
    <row r="28" spans="1:10" ht="19.5" customHeight="1">
      <c r="A28" t="s">
        <v>77</v>
      </c>
      <c r="E28" s="39">
        <f>SUM(E14:E26)</f>
        <v>99269</v>
      </c>
      <c r="F28" s="39">
        <f>SUM(F14:F26)</f>
        <v>-106</v>
      </c>
      <c r="G28" s="39">
        <f>SUM(G14:G26)</f>
        <v>17445</v>
      </c>
      <c r="H28" s="39">
        <f>SUM(H14+H21)</f>
        <v>4225</v>
      </c>
      <c r="I28" s="39">
        <f>SUM(I14:I26)</f>
        <v>37435</v>
      </c>
      <c r="J28" s="39">
        <f>SUM(J14+J16+J21+J23+J26)</f>
        <v>158268</v>
      </c>
    </row>
    <row r="29" spans="5:10" ht="12.75">
      <c r="E29" s="39"/>
      <c r="F29" s="39"/>
      <c r="G29" s="39"/>
      <c r="H29" s="39"/>
      <c r="I29" s="39"/>
      <c r="J29" s="39"/>
    </row>
    <row r="30" spans="1:10" ht="12.75">
      <c r="A30" t="s">
        <v>127</v>
      </c>
      <c r="E30" s="39">
        <v>0</v>
      </c>
      <c r="F30" s="39">
        <v>0</v>
      </c>
      <c r="G30" s="39">
        <v>0</v>
      </c>
      <c r="H30" s="39">
        <v>0</v>
      </c>
      <c r="I30" s="39">
        <v>-14258</v>
      </c>
      <c r="J30" s="40">
        <f>SUM(E30:I30)</f>
        <v>-14258</v>
      </c>
    </row>
    <row r="31" spans="5:10" ht="12.75">
      <c r="E31" s="39"/>
      <c r="F31" s="39"/>
      <c r="G31" s="39"/>
      <c r="H31" s="39"/>
      <c r="I31" s="39"/>
      <c r="J31" s="40"/>
    </row>
    <row r="32" spans="1:10" ht="12.75">
      <c r="A32" t="s">
        <v>74</v>
      </c>
      <c r="E32" s="39"/>
      <c r="F32" s="39"/>
      <c r="G32" s="39"/>
      <c r="H32" s="39"/>
      <c r="I32" s="39"/>
      <c r="J32" s="40"/>
    </row>
    <row r="33" spans="1:10" ht="12.75">
      <c r="A33" t="s">
        <v>82</v>
      </c>
      <c r="E33" s="39">
        <v>0</v>
      </c>
      <c r="F33" s="39">
        <v>0</v>
      </c>
      <c r="G33" s="39">
        <v>0</v>
      </c>
      <c r="H33" s="39">
        <v>0</v>
      </c>
      <c r="I33" s="39">
        <v>-5952</v>
      </c>
      <c r="J33" s="40">
        <f>SUM(E33:I33)</f>
        <v>-5952</v>
      </c>
    </row>
    <row r="34" spans="5:10" ht="12.75">
      <c r="E34" s="39"/>
      <c r="F34" s="39"/>
      <c r="G34" s="39"/>
      <c r="H34" s="39"/>
      <c r="I34" s="39"/>
      <c r="J34" s="39"/>
    </row>
    <row r="35" spans="1:10" ht="19.5" customHeight="1" thickBot="1">
      <c r="A35" t="s">
        <v>122</v>
      </c>
      <c r="E35" s="66">
        <f aca="true" t="shared" si="0" ref="E35:J35">SUM(E28:E33)</f>
        <v>99269</v>
      </c>
      <c r="F35" s="66">
        <f t="shared" si="0"/>
        <v>-106</v>
      </c>
      <c r="G35" s="66">
        <f t="shared" si="0"/>
        <v>17445</v>
      </c>
      <c r="H35" s="66">
        <f t="shared" si="0"/>
        <v>4225</v>
      </c>
      <c r="I35" s="66">
        <f t="shared" si="0"/>
        <v>17225</v>
      </c>
      <c r="J35" s="66">
        <f t="shared" si="0"/>
        <v>138058</v>
      </c>
    </row>
    <row r="36" spans="5:10" ht="13.5" thickTop="1">
      <c r="E36" s="61"/>
      <c r="F36" s="39"/>
      <c r="G36" s="61"/>
      <c r="H36" s="61"/>
      <c r="I36" s="61"/>
      <c r="J36" s="61"/>
    </row>
    <row r="37" spans="5:10" ht="12.75">
      <c r="E37" s="61"/>
      <c r="F37" s="39"/>
      <c r="G37" s="61"/>
      <c r="H37" s="61"/>
      <c r="I37" s="61"/>
      <c r="J37" s="61"/>
    </row>
    <row r="38" ht="12.75">
      <c r="J38" s="62"/>
    </row>
    <row r="40" spans="1:10" ht="12.75">
      <c r="A40" s="85" t="s">
        <v>114</v>
      </c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2.75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56" ht="12.75">
      <c r="A56" s="1" t="s">
        <v>75</v>
      </c>
    </row>
    <row r="57" ht="12.75">
      <c r="A57" s="8" t="s">
        <v>25</v>
      </c>
    </row>
  </sheetData>
  <mergeCells count="2">
    <mergeCell ref="G8:H8"/>
    <mergeCell ref="A40:J41"/>
  </mergeCells>
  <printOptions horizontalCentered="1"/>
  <pageMargins left="0.75" right="0.25" top="0.75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1">
      <selection activeCell="F8" sqref="F8"/>
    </sheetView>
  </sheetViews>
  <sheetFormatPr defaultColWidth="9.140625" defaultRowHeight="12.75"/>
  <cols>
    <col min="7" max="8" width="11.7109375" style="0" customWidth="1"/>
    <col min="9" max="9" width="4.140625" style="0" customWidth="1"/>
  </cols>
  <sheetData>
    <row r="1" spans="1:9" ht="15.75">
      <c r="A1" s="74" t="s">
        <v>0</v>
      </c>
      <c r="H1" s="74"/>
      <c r="I1" s="12"/>
    </row>
    <row r="2" spans="1:9" ht="15.75">
      <c r="A2" s="74"/>
      <c r="I2" s="12"/>
    </row>
    <row r="3" ht="15">
      <c r="A3" s="74" t="s">
        <v>105</v>
      </c>
    </row>
    <row r="4" ht="15">
      <c r="A4" s="74" t="s">
        <v>118</v>
      </c>
    </row>
    <row r="5" ht="12.75">
      <c r="A5" s="2"/>
    </row>
    <row r="6" ht="12.75">
      <c r="A6" s="2"/>
    </row>
    <row r="7" spans="7:8" ht="12.75">
      <c r="G7" s="63" t="s">
        <v>123</v>
      </c>
      <c r="H7" s="63" t="s">
        <v>123</v>
      </c>
    </row>
    <row r="8" spans="7:8" ht="12.75">
      <c r="G8" s="63" t="s">
        <v>83</v>
      </c>
      <c r="H8" s="63" t="s">
        <v>83</v>
      </c>
    </row>
    <row r="9" spans="7:8" ht="12.75">
      <c r="G9" s="31" t="s">
        <v>119</v>
      </c>
      <c r="H9" s="31" t="s">
        <v>120</v>
      </c>
    </row>
    <row r="10" spans="7:8" ht="12.75">
      <c r="G10" s="73" t="s">
        <v>15</v>
      </c>
      <c r="H10" s="73" t="s">
        <v>15</v>
      </c>
    </row>
    <row r="11" spans="1:8" ht="12.75">
      <c r="A11" s="2" t="s">
        <v>107</v>
      </c>
      <c r="G11" s="73"/>
      <c r="H11" s="73"/>
    </row>
    <row r="12" spans="1:8" ht="12.75">
      <c r="A12" t="s">
        <v>128</v>
      </c>
      <c r="G12" s="40">
        <v>-14258</v>
      </c>
      <c r="H12" s="40">
        <v>11087</v>
      </c>
    </row>
    <row r="13" spans="1:8" ht="12.75">
      <c r="A13" t="s">
        <v>102</v>
      </c>
      <c r="G13" s="40"/>
      <c r="H13" s="40"/>
    </row>
    <row r="14" spans="1:8" ht="12.75">
      <c r="A14" t="s">
        <v>103</v>
      </c>
      <c r="G14" s="40">
        <v>7588</v>
      </c>
      <c r="H14" s="40">
        <v>8721</v>
      </c>
    </row>
    <row r="15" spans="1:8" ht="12.75">
      <c r="A15" t="s">
        <v>104</v>
      </c>
      <c r="G15" s="40">
        <v>434</v>
      </c>
      <c r="H15" s="40">
        <v>424</v>
      </c>
    </row>
    <row r="16" spans="1:8" ht="12.75">
      <c r="A16" t="s">
        <v>84</v>
      </c>
      <c r="G16" s="40">
        <v>0</v>
      </c>
      <c r="H16" s="40">
        <v>1151</v>
      </c>
    </row>
    <row r="17" spans="1:8" ht="12.75">
      <c r="A17" t="s">
        <v>85</v>
      </c>
      <c r="G17" s="70">
        <v>-369</v>
      </c>
      <c r="H17" s="70">
        <v>-242</v>
      </c>
    </row>
    <row r="18" spans="1:8" ht="12.75">
      <c r="A18" t="s">
        <v>125</v>
      </c>
      <c r="G18" s="40">
        <v>-77</v>
      </c>
      <c r="H18" s="40">
        <v>5</v>
      </c>
    </row>
    <row r="19" spans="7:8" ht="12.75">
      <c r="G19" s="76">
        <f>SUM(G12:G18)</f>
        <v>-6682</v>
      </c>
      <c r="H19" s="76">
        <f>SUM(H12:H18)</f>
        <v>21146</v>
      </c>
    </row>
    <row r="20" spans="1:8" ht="12.75">
      <c r="A20" t="s">
        <v>106</v>
      </c>
      <c r="G20" s="40" t="s">
        <v>86</v>
      </c>
      <c r="H20" s="40" t="s">
        <v>86</v>
      </c>
    </row>
    <row r="21" spans="1:8" ht="12.75">
      <c r="A21" t="s">
        <v>87</v>
      </c>
      <c r="G21" s="39">
        <v>-4029</v>
      </c>
      <c r="H21" s="39">
        <v>12944</v>
      </c>
    </row>
    <row r="22" spans="1:8" ht="12.75">
      <c r="A22" t="s">
        <v>88</v>
      </c>
      <c r="G22" s="39">
        <v>-5640</v>
      </c>
      <c r="H22" s="39">
        <v>-33361</v>
      </c>
    </row>
    <row r="23" spans="1:8" ht="12.75">
      <c r="A23" t="s">
        <v>89</v>
      </c>
      <c r="G23" s="65">
        <v>4232</v>
      </c>
      <c r="H23" s="65">
        <v>8565</v>
      </c>
    </row>
    <row r="24" spans="7:8" ht="12.75">
      <c r="G24" s="65">
        <f>SUM(G21+G22+G23)</f>
        <v>-5437</v>
      </c>
      <c r="H24" s="65">
        <f>SUM(H21+H22+H23)</f>
        <v>-11852</v>
      </c>
    </row>
    <row r="25" spans="7:8" ht="12.75">
      <c r="G25" s="39"/>
      <c r="H25" s="39"/>
    </row>
    <row r="26" spans="1:8" ht="12.75">
      <c r="A26" t="s">
        <v>90</v>
      </c>
      <c r="G26" s="39">
        <v>-434</v>
      </c>
      <c r="H26" s="39">
        <v>-424</v>
      </c>
    </row>
    <row r="27" spans="7:8" ht="12.75">
      <c r="G27" s="65"/>
      <c r="H27" s="65"/>
    </row>
    <row r="28" spans="1:8" ht="12.75">
      <c r="A28" t="s">
        <v>91</v>
      </c>
      <c r="G28" s="39">
        <f>SUM(G19+G24+G26)</f>
        <v>-12553</v>
      </c>
      <c r="H28" s="39">
        <f>SUM(H19+H24+H26)</f>
        <v>8870</v>
      </c>
    </row>
    <row r="29" spans="7:8" ht="12.75">
      <c r="G29" s="40"/>
      <c r="H29" s="40"/>
    </row>
    <row r="30" spans="1:8" ht="12.75">
      <c r="A30" s="2" t="s">
        <v>108</v>
      </c>
      <c r="G30" s="40"/>
      <c r="H30" s="40"/>
    </row>
    <row r="31" spans="1:8" ht="12.75">
      <c r="A31" t="s">
        <v>92</v>
      </c>
      <c r="G31" s="40">
        <v>369</v>
      </c>
      <c r="H31" s="40">
        <v>242</v>
      </c>
    </row>
    <row r="32" spans="1:8" ht="12.75">
      <c r="A32" s="80" t="s">
        <v>110</v>
      </c>
      <c r="B32" s="80"/>
      <c r="C32" s="80"/>
      <c r="D32" s="80"/>
      <c r="E32" s="80"/>
      <c r="F32" s="80"/>
      <c r="G32" s="81">
        <v>-15969</v>
      </c>
      <c r="H32" s="81">
        <v>-7050</v>
      </c>
    </row>
    <row r="33" spans="7:8" ht="12.75">
      <c r="G33" s="77">
        <v>244</v>
      </c>
      <c r="H33" s="77">
        <v>681</v>
      </c>
    </row>
    <row r="34" spans="1:8" ht="12.75">
      <c r="A34" t="s">
        <v>126</v>
      </c>
      <c r="G34" s="77">
        <v>0</v>
      </c>
      <c r="H34" s="77">
        <v>160</v>
      </c>
    </row>
    <row r="35" spans="7:8" ht="12.75">
      <c r="G35" s="76">
        <f>SUM(G31:G34)</f>
        <v>-15356</v>
      </c>
      <c r="H35" s="76">
        <f>SUM(H31:H34)</f>
        <v>-5967</v>
      </c>
    </row>
    <row r="36" spans="1:8" ht="12.75">
      <c r="A36" s="2" t="s">
        <v>109</v>
      </c>
      <c r="G36" s="40"/>
      <c r="H36" s="40"/>
    </row>
    <row r="37" spans="1:8" ht="12.75">
      <c r="A37" t="s">
        <v>93</v>
      </c>
      <c r="G37" s="40">
        <v>18300</v>
      </c>
      <c r="H37" s="40">
        <v>13409</v>
      </c>
    </row>
    <row r="38" spans="1:8" ht="12.75">
      <c r="A38" t="s">
        <v>94</v>
      </c>
      <c r="G38" s="40">
        <v>-5930</v>
      </c>
      <c r="H38" s="40">
        <v>-7390</v>
      </c>
    </row>
    <row r="39" spans="7:8" ht="12.75">
      <c r="G39" s="76">
        <f>SUM(G37:G38)</f>
        <v>12370</v>
      </c>
      <c r="H39" s="76">
        <f>SUM(H37:H38)</f>
        <v>6019</v>
      </c>
    </row>
    <row r="40" spans="7:8" ht="12.75">
      <c r="G40" s="40"/>
      <c r="H40" s="40"/>
    </row>
    <row r="41" spans="1:8" ht="12.75">
      <c r="A41" t="s">
        <v>95</v>
      </c>
      <c r="G41" s="40">
        <f>SUM(G28+G35+G39)</f>
        <v>-15539</v>
      </c>
      <c r="H41" s="40">
        <f>SUM(H28+H35+H39)</f>
        <v>8922</v>
      </c>
    </row>
    <row r="42" spans="7:8" ht="12.75">
      <c r="G42" s="40"/>
      <c r="H42" s="40"/>
    </row>
    <row r="43" spans="1:8" ht="12.75">
      <c r="A43" t="s">
        <v>96</v>
      </c>
      <c r="G43" s="40">
        <v>31458</v>
      </c>
      <c r="H43" s="40">
        <v>42811</v>
      </c>
    </row>
    <row r="44" spans="7:8" ht="12.75">
      <c r="G44" s="40"/>
      <c r="H44" s="40"/>
    </row>
    <row r="45" spans="1:8" ht="13.5" thickBot="1">
      <c r="A45" t="s">
        <v>97</v>
      </c>
      <c r="G45" s="66">
        <f>SUM(G41:G43)</f>
        <v>15919</v>
      </c>
      <c r="H45" s="66">
        <f>SUM(H41:H43)</f>
        <v>51733</v>
      </c>
    </row>
    <row r="46" spans="7:8" ht="13.5" thickTop="1">
      <c r="G46" s="39"/>
      <c r="H46" s="39"/>
    </row>
    <row r="47" spans="1:8" ht="12.75">
      <c r="A47" t="s">
        <v>98</v>
      </c>
      <c r="G47" s="40"/>
      <c r="H47" s="40"/>
    </row>
    <row r="48" spans="1:8" ht="12.75">
      <c r="A48" t="s">
        <v>99</v>
      </c>
      <c r="G48" s="40">
        <v>15920</v>
      </c>
      <c r="H48" s="40">
        <v>52174</v>
      </c>
    </row>
    <row r="49" spans="1:8" ht="12.75">
      <c r="A49" t="s">
        <v>100</v>
      </c>
      <c r="G49" s="40">
        <v>-1</v>
      </c>
      <c r="H49" s="40">
        <v>-441</v>
      </c>
    </row>
    <row r="50" spans="7:8" ht="13.5" thickBot="1">
      <c r="G50" s="66">
        <f>SUM(G48:G49)</f>
        <v>15919</v>
      </c>
      <c r="H50" s="66">
        <f>SUM(H48:H49)</f>
        <v>51733</v>
      </c>
    </row>
    <row r="51" spans="7:8" ht="13.5" thickTop="1">
      <c r="G51" s="71"/>
      <c r="H51" s="71"/>
    </row>
    <row r="53" spans="1:8" ht="12.75">
      <c r="A53" s="85" t="s">
        <v>111</v>
      </c>
      <c r="B53" s="86"/>
      <c r="C53" s="86"/>
      <c r="D53" s="86"/>
      <c r="E53" s="86"/>
      <c r="F53" s="86"/>
      <c r="G53" s="86"/>
      <c r="H53" s="86"/>
    </row>
    <row r="54" spans="1:8" ht="12.75">
      <c r="A54" s="86"/>
      <c r="B54" s="86"/>
      <c r="C54" s="86"/>
      <c r="D54" s="86"/>
      <c r="E54" s="86"/>
      <c r="F54" s="86"/>
      <c r="G54" s="86"/>
      <c r="H54" s="86"/>
    </row>
    <row r="60" ht="12.75">
      <c r="A60" s="72"/>
    </row>
    <row r="61" ht="12.75">
      <c r="A61" s="8" t="s">
        <v>101</v>
      </c>
    </row>
    <row r="62" ht="12.75">
      <c r="A62" s="1" t="s">
        <v>25</v>
      </c>
    </row>
  </sheetData>
  <mergeCells count="1">
    <mergeCell ref="A53:H54"/>
  </mergeCells>
  <printOptions horizontalCentered="1"/>
  <pageMargins left="1" right="0.25" top="0.75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Nikko Electronics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PC118ACC-0307</dc:creator>
  <cp:keywords/>
  <dc:description/>
  <cp:lastModifiedBy> </cp:lastModifiedBy>
  <cp:lastPrinted>2006-02-23T09:10:55Z</cp:lastPrinted>
  <dcterms:created xsi:type="dcterms:W3CDTF">2003-08-06T07:31:22Z</dcterms:created>
  <dcterms:modified xsi:type="dcterms:W3CDTF">2006-02-23T09:13:39Z</dcterms:modified>
  <cp:category/>
  <cp:version/>
  <cp:contentType/>
  <cp:contentStatus/>
</cp:coreProperties>
</file>